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30028974\Desktop\"/>
    </mc:Choice>
  </mc:AlternateContent>
  <xr:revisionPtr revIDLastSave="0" documentId="8_{B5E904A5-2F59-42F9-B3DD-8CE5EC4310E3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ady Reckoner" sheetId="2" r:id="rId1"/>
    <sheet name="Worked Example" sheetId="3" r:id="rId2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3" l="1"/>
  <c r="G11" i="3" s="1"/>
  <c r="E10" i="3"/>
  <c r="G15" i="3" l="1"/>
  <c r="G14" i="3"/>
  <c r="G10" i="2"/>
  <c r="G11" i="2" s="1"/>
  <c r="E10" i="2"/>
  <c r="E13" i="3" l="1"/>
  <c r="E12" i="3"/>
  <c r="E16" i="3"/>
  <c r="E15" i="3"/>
  <c r="G15" i="2"/>
  <c r="G14" i="2"/>
  <c r="E12" i="2" l="1"/>
  <c r="E13" i="2"/>
  <c r="E16" i="2"/>
  <c r="E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 Kozlina</author>
  </authors>
  <commentList>
    <comment ref="F10" authorId="0" shapeId="0" xr:uid="{00000000-0006-0000-0000-000001000000}">
      <text>
        <r>
          <rPr>
            <b/>
            <sz val="10"/>
            <color rgb="FF000000"/>
            <rFont val="Tahoma"/>
            <family val="2"/>
          </rPr>
          <t>Simon Kozlina: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Note: this calculation assumes all passes; does not consider fails.
</t>
        </r>
      </text>
    </comment>
    <comment ref="F15" authorId="0" shapeId="0" xr:uid="{00000000-0006-0000-0000-000002000000}">
      <text>
        <r>
          <rPr>
            <b/>
            <sz val="10"/>
            <color rgb="FF000000"/>
            <rFont val="Tahoma"/>
            <family val="2"/>
          </rPr>
          <t>Simon Kozlina: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What if the units to complete is an odd number - fraction? Rounding required?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 Kozlina</author>
  </authors>
  <commentList>
    <comment ref="F10" authorId="0" shapeId="0" xr:uid="{00000000-0006-0000-0100-000001000000}">
      <text>
        <r>
          <rPr>
            <b/>
            <sz val="10"/>
            <color rgb="FF000000"/>
            <rFont val="Tahoma"/>
            <family val="2"/>
          </rPr>
          <t>Simon Kozlina: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Note: this calculation assumes all passes; does not consider fails.
</t>
        </r>
      </text>
    </comment>
    <comment ref="F15" authorId="0" shapeId="0" xr:uid="{00000000-0006-0000-0100-000002000000}">
      <text>
        <r>
          <rPr>
            <b/>
            <sz val="10"/>
            <color rgb="FF000000"/>
            <rFont val="Tahoma"/>
            <family val="2"/>
          </rPr>
          <t>Simon Kozlina: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What if the units to complete is an odd number - fraction? Rounding required?</t>
        </r>
      </text>
    </comment>
  </commentList>
</comments>
</file>

<file path=xl/sharedStrings.xml><?xml version="1.0" encoding="utf-8"?>
<sst xmlns="http://schemas.openxmlformats.org/spreadsheetml/2006/main" count="106" uniqueCount="54">
  <si>
    <t>Core Units</t>
  </si>
  <si>
    <t>Introduction to Law/Fundamentals of the Australian Legal System</t>
  </si>
  <si>
    <t>Criminal Law</t>
  </si>
  <si>
    <t>Contracts</t>
  </si>
  <si>
    <t>Professional Responsibility and Legal Ethics</t>
  </si>
  <si>
    <t>Law Foundation/Legal Analysis and Critique</t>
  </si>
  <si>
    <t>Torts</t>
  </si>
  <si>
    <t>Alternative Dispute Resolution</t>
  </si>
  <si>
    <t>Equity &amp; Trusts</t>
  </si>
  <si>
    <t>Property Law</t>
  </si>
  <si>
    <t>First Eight</t>
  </si>
  <si>
    <t>Second Eight</t>
  </si>
  <si>
    <t>Administrative Law</t>
  </si>
  <si>
    <t>Law of Associations</t>
  </si>
  <si>
    <t>Constitutional Law</t>
  </si>
  <si>
    <t>Criminal Procedure and Evidence</t>
  </si>
  <si>
    <t>Remedies</t>
  </si>
  <si>
    <t>Civil Procedure and Arbitration</t>
  </si>
  <si>
    <t>Mark</t>
  </si>
  <si>
    <t>Alternate Units</t>
  </si>
  <si>
    <t>Alt 1</t>
  </si>
  <si>
    <t>Alt 2</t>
  </si>
  <si>
    <t>Alt 3</t>
  </si>
  <si>
    <t>Alt 4</t>
  </si>
  <si>
    <t>Alt 5</t>
  </si>
  <si>
    <t>Notes:</t>
  </si>
  <si>
    <t>2. A student must complete at least 160 credit points (or 140 credit points if undertaking units in Summer session) to be eligible to be accepted into the program.</t>
  </si>
  <si>
    <t>Instructions</t>
  </si>
  <si>
    <t>Government and Public Law/Commercial Transactions Law/Other Core Law Unit</t>
  </si>
  <si>
    <t>Current Admission Average Mark (AAM):</t>
  </si>
  <si>
    <t>Alt 7 (Law Honours Dissertation)</t>
  </si>
  <si>
    <t>Alt 8 (Law Honours Dissertation)</t>
  </si>
  <si>
    <t>Possible HWAM (all distinctions in remaining units, distintion for dissertation):</t>
  </si>
  <si>
    <t>Possible HWAM (all distinctions in remaining units, high distinction for dissertation):</t>
  </si>
  <si>
    <t>Possible HWAM (half distinctions/half high distinctions in remaining units, distinction for dissertation):</t>
  </si>
  <si>
    <t>Possible HWAM (half distinctions/half high distinctions in remaining units, high distinction for dissertation):</t>
  </si>
  <si>
    <t>1. Enter the mark for all completed Law Units in the appropriate green cells.</t>
  </si>
  <si>
    <t>Ready Reckoner - HWAM/AAM Honours Eligibility</t>
  </si>
  <si>
    <t>3. A student must have a current AAM of 70 or demonstrate the likelihood of a HWAM of at least 70 at the time of graduating to be accepted into the program.</t>
  </si>
  <si>
    <t>4. A student must have at least two available alternate unit slots to enrol in the program (see 'Alt7'/'Alt8' shaded above).</t>
  </si>
  <si>
    <t>5. In general, a student's lowest two units (apart from Honours) will be excluded from the relevant calculations.</t>
  </si>
  <si>
    <t>6. In the calculation of the HWAM, the dissertation result is weighted at 34% and the average mark from all non-Honours law units is weighted at 66%.</t>
  </si>
  <si>
    <t>Units completed:</t>
  </si>
  <si>
    <t>Units to complete:</t>
  </si>
  <si>
    <t>Dissertation distintion</t>
  </si>
  <si>
    <t>Dissertation high distinction</t>
  </si>
  <si>
    <t>Remaining units (other than honours) @ distinction</t>
  </si>
  <si>
    <t>Remaining units (other than honours) @ half disinction half high distinction</t>
  </si>
  <si>
    <t>2. Do not make any changes to orange cells; these cells will update as you enter marks.</t>
  </si>
  <si>
    <t>1. A Compulsory Fail (CF) is treated as a mark of '42' for the purposes of the Honours Weighted Average Mark (HWAM) and Average Admission Mark (AAM) so '42' should be entered in the 'Mark' column.</t>
  </si>
  <si>
    <t>2. If a unit is failed and repeated, then you must include both the original failed mark and add the second attempt in the empty line after the 'First Eight' or 'Second Eight'.</t>
  </si>
  <si>
    <t>3. Units completed on a satisfactory/unsatisfactory basis or through Advanced Standing should have the text 'Satisfactory', 'Unsatisfactory' or 'Advanced Standing' inserted instead of a mark. (Note: this may affect HWAM calculations in the spreadsheet, so check with the Honours Coordinator.)</t>
  </si>
  <si>
    <t>Alt 6 (‘Legal Research and Methodology)</t>
  </si>
  <si>
    <t>4. A student must have at least three available alternate unit slots to enrol in the program (see 'Alt6,'Alt7' and 'Alt8' shaded above).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</si>
</sst>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1" fillId="0" borderId="0" xfId="0" applyFont="1" applyProtection="1">
      <protection locked="0"/>
    </xf>
    <xf numFmtId="0" fontId="2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0" fontId="0" fillId="4" borderId="0" xfId="0" applyFill="1" applyAlignment="1" applyProtection="1">
      <alignment wrapText="1"/>
      <protection locked="0"/>
    </xf>
    <xf numFmtId="0" fontId="0" fillId="5" borderId="0" xfId="0" applyFill="1" applyProtection="1">
      <protection locked="0"/>
    </xf>
    <xf numFmtId="0" fontId="1" fillId="4" borderId="0" xfId="0" applyFont="1" applyFill="1" applyProtection="1"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workbookViewId="0">
      <selection activeCell="A46" sqref="A46"/>
    </sheetView>
  </sheetViews>
  <sheetFormatPr defaultColWidth="10.875" defaultRowHeight="15.75" x14ac:dyDescent="0.25"/>
  <cols>
    <col min="1" max="1" width="67" style="1" customWidth="1"/>
    <col min="2" max="3" width="10.875" style="1"/>
    <col min="4" max="4" width="91.625" style="1" bestFit="1" customWidth="1"/>
    <col min="5" max="5" width="41.625" style="1" customWidth="1"/>
    <col min="6" max="6" width="64.5" style="1" hidden="1" customWidth="1"/>
    <col min="7" max="7" width="41.625" style="1" hidden="1" customWidth="1"/>
    <col min="8" max="16384" width="10.875" style="1"/>
  </cols>
  <sheetData>
    <row r="1" spans="1:7" x14ac:dyDescent="0.25">
      <c r="A1" s="8" t="s">
        <v>37</v>
      </c>
    </row>
    <row r="3" spans="1:7" x14ac:dyDescent="0.25">
      <c r="A3" s="9" t="s">
        <v>27</v>
      </c>
    </row>
    <row r="4" spans="1:7" x14ac:dyDescent="0.25">
      <c r="A4" s="10" t="s">
        <v>36</v>
      </c>
    </row>
    <row r="5" spans="1:7" ht="31.5" x14ac:dyDescent="0.25">
      <c r="A5" s="10" t="s">
        <v>48</v>
      </c>
    </row>
    <row r="6" spans="1:7" x14ac:dyDescent="0.25">
      <c r="A6" s="2"/>
    </row>
    <row r="9" spans="1:7" ht="54.95" customHeight="1" x14ac:dyDescent="0.25">
      <c r="A9" s="5" t="s">
        <v>0</v>
      </c>
      <c r="B9" s="1" t="s">
        <v>18</v>
      </c>
      <c r="C9" s="2"/>
    </row>
    <row r="10" spans="1:7" x14ac:dyDescent="0.25">
      <c r="A10" s="6" t="s">
        <v>10</v>
      </c>
      <c r="C10" s="2"/>
      <c r="D10" s="1" t="s">
        <v>29</v>
      </c>
      <c r="E10" s="11" t="e">
        <f>(SUM(B11:B36)-SUM(SMALL(B11:B36,{1,2})))/((COUNT(B11:B36))-2)</f>
        <v>#NUM!</v>
      </c>
      <c r="F10" s="2" t="s">
        <v>42</v>
      </c>
      <c r="G10" s="2">
        <f>COUNTA(B11:B36)</f>
        <v>0</v>
      </c>
    </row>
    <row r="11" spans="1:7" x14ac:dyDescent="0.25">
      <c r="A11" s="1" t="s">
        <v>1</v>
      </c>
      <c r="B11" s="4"/>
      <c r="C11" s="2"/>
      <c r="F11" s="1" t="s">
        <v>43</v>
      </c>
      <c r="G11" s="1">
        <f>24-G10</f>
        <v>24</v>
      </c>
    </row>
    <row r="12" spans="1:7" x14ac:dyDescent="0.25">
      <c r="A12" s="1" t="s">
        <v>2</v>
      </c>
      <c r="B12" s="4"/>
      <c r="C12" s="2"/>
      <c r="D12" s="1" t="s">
        <v>32</v>
      </c>
      <c r="E12" s="11" t="e">
        <f>(((SUM(B11:B36)-SUM(SMALL(B11:B36,{1,2}))+G14)/(COUNT(B11:B36)-2+(G11-2)))*0.66)+(G12*0.34)</f>
        <v>#NUM!</v>
      </c>
      <c r="F12" s="1" t="s">
        <v>44</v>
      </c>
      <c r="G12" s="1">
        <v>75</v>
      </c>
    </row>
    <row r="13" spans="1:7" x14ac:dyDescent="0.25">
      <c r="A13" s="1" t="s">
        <v>3</v>
      </c>
      <c r="B13" s="4"/>
      <c r="C13" s="2"/>
      <c r="D13" s="1" t="s">
        <v>33</v>
      </c>
      <c r="E13" s="11" t="e">
        <f>(((SUM(B11:B36)-SUM(SMALL(B11:B36,{1,2}))+G14)/(COUNT(B11:B36)-2+(G11-2)))*0.66)+(G13*0.34)</f>
        <v>#NUM!</v>
      </c>
      <c r="F13" s="1" t="s">
        <v>45</v>
      </c>
      <c r="G13" s="1">
        <v>85</v>
      </c>
    </row>
    <row r="14" spans="1:7" x14ac:dyDescent="0.25">
      <c r="A14" s="1" t="s">
        <v>4</v>
      </c>
      <c r="B14" s="4"/>
      <c r="C14" s="2"/>
      <c r="F14" s="1" t="s">
        <v>46</v>
      </c>
      <c r="G14" s="1">
        <f>(G11-2)*75</f>
        <v>1650</v>
      </c>
    </row>
    <row r="15" spans="1:7" x14ac:dyDescent="0.25">
      <c r="A15" s="1" t="s">
        <v>5</v>
      </c>
      <c r="B15" s="4"/>
      <c r="C15" s="2"/>
      <c r="D15" s="1" t="s">
        <v>34</v>
      </c>
      <c r="E15" s="11" t="e">
        <f>(((SUM(B11:B36)-SUM(SMALL(B11:B36,{1,2}))+G15)/(COUNT(B11:B36)-2+(G11-2)))*0.66)+(G12*0.34)</f>
        <v>#NUM!</v>
      </c>
      <c r="F15" s="1" t="s">
        <v>47</v>
      </c>
      <c r="G15" s="1">
        <f>((G11-2)/2*75)+((G11-2)/2*85)</f>
        <v>1760</v>
      </c>
    </row>
    <row r="16" spans="1:7" x14ac:dyDescent="0.25">
      <c r="A16" s="1" t="s">
        <v>6</v>
      </c>
      <c r="B16" s="4"/>
      <c r="C16" s="2"/>
      <c r="D16" s="1" t="s">
        <v>35</v>
      </c>
      <c r="E16" s="11" t="e">
        <f>(((SUM(B11:B36)-SUM(SMALL(B11:B36,{1,2}))+G15)/(COUNT(B11:B36)-2+(G11-2)))*0.66)+(G13*0.34)</f>
        <v>#NUM!</v>
      </c>
    </row>
    <row r="17" spans="1:3" x14ac:dyDescent="0.25">
      <c r="A17" s="1" t="s">
        <v>7</v>
      </c>
      <c r="B17" s="4"/>
      <c r="C17" s="2"/>
    </row>
    <row r="18" spans="1:3" x14ac:dyDescent="0.25">
      <c r="A18" s="1" t="s">
        <v>28</v>
      </c>
      <c r="B18" s="4"/>
      <c r="C18" s="2"/>
    </row>
    <row r="19" spans="1:3" x14ac:dyDescent="0.25">
      <c r="B19" s="4"/>
      <c r="C19" s="2"/>
    </row>
    <row r="20" spans="1:3" x14ac:dyDescent="0.25">
      <c r="A20" s="7" t="s">
        <v>11</v>
      </c>
      <c r="B20" s="4"/>
      <c r="C20" s="2"/>
    </row>
    <row r="21" spans="1:3" x14ac:dyDescent="0.25">
      <c r="A21" s="1" t="s">
        <v>8</v>
      </c>
      <c r="B21" s="4"/>
      <c r="C21" s="2"/>
    </row>
    <row r="22" spans="1:3" x14ac:dyDescent="0.25">
      <c r="A22" s="1" t="s">
        <v>9</v>
      </c>
      <c r="B22" s="4"/>
      <c r="C22" s="2"/>
    </row>
    <row r="23" spans="1:3" x14ac:dyDescent="0.25">
      <c r="A23" s="1" t="s">
        <v>12</v>
      </c>
      <c r="B23" s="4"/>
      <c r="C23" s="2"/>
    </row>
    <row r="24" spans="1:3" x14ac:dyDescent="0.25">
      <c r="A24" s="1" t="s">
        <v>13</v>
      </c>
      <c r="B24" s="4"/>
      <c r="C24" s="2"/>
    </row>
    <row r="25" spans="1:3" x14ac:dyDescent="0.25">
      <c r="A25" s="1" t="s">
        <v>14</v>
      </c>
      <c r="B25" s="4"/>
      <c r="C25" s="2"/>
    </row>
    <row r="26" spans="1:3" x14ac:dyDescent="0.25">
      <c r="A26" s="1" t="s">
        <v>15</v>
      </c>
      <c r="B26" s="4"/>
      <c r="C26" s="2"/>
    </row>
    <row r="27" spans="1:3" x14ac:dyDescent="0.25">
      <c r="A27" s="1" t="s">
        <v>16</v>
      </c>
      <c r="B27" s="4"/>
      <c r="C27" s="2"/>
    </row>
    <row r="28" spans="1:3" x14ac:dyDescent="0.25">
      <c r="A28" s="1" t="s">
        <v>17</v>
      </c>
      <c r="B28" s="4"/>
      <c r="C28" s="2"/>
    </row>
    <row r="29" spans="1:3" x14ac:dyDescent="0.25">
      <c r="B29" s="4"/>
      <c r="C29" s="2"/>
    </row>
    <row r="30" spans="1:3" x14ac:dyDescent="0.25">
      <c r="A30" s="5" t="s">
        <v>19</v>
      </c>
      <c r="B30" s="4"/>
      <c r="C30" s="2"/>
    </row>
    <row r="31" spans="1:3" x14ac:dyDescent="0.25">
      <c r="A31" s="1" t="s">
        <v>20</v>
      </c>
      <c r="B31" s="4"/>
      <c r="C31" s="2"/>
    </row>
    <row r="32" spans="1:3" x14ac:dyDescent="0.25">
      <c r="A32" s="1" t="s">
        <v>21</v>
      </c>
      <c r="B32" s="4"/>
      <c r="C32" s="2"/>
    </row>
    <row r="33" spans="1:3" x14ac:dyDescent="0.25">
      <c r="A33" s="1" t="s">
        <v>22</v>
      </c>
      <c r="B33" s="4"/>
      <c r="C33" s="2"/>
    </row>
    <row r="34" spans="1:3" x14ac:dyDescent="0.25">
      <c r="A34" s="1" t="s">
        <v>23</v>
      </c>
      <c r="B34" s="4"/>
      <c r="C34" s="2"/>
    </row>
    <row r="35" spans="1:3" x14ac:dyDescent="0.25">
      <c r="A35" s="1" t="s">
        <v>24</v>
      </c>
      <c r="B35" s="4"/>
      <c r="C35" s="2"/>
    </row>
    <row r="36" spans="1:3" x14ac:dyDescent="0.25">
      <c r="A36" s="3" t="s">
        <v>52</v>
      </c>
      <c r="B36" s="4"/>
      <c r="C36" s="2"/>
    </row>
    <row r="37" spans="1:3" x14ac:dyDescent="0.25">
      <c r="A37" s="3" t="s">
        <v>30</v>
      </c>
      <c r="B37" s="3"/>
      <c r="C37" s="2"/>
    </row>
    <row r="38" spans="1:3" x14ac:dyDescent="0.25">
      <c r="A38" s="3" t="s">
        <v>31</v>
      </c>
      <c r="B38" s="3"/>
      <c r="C38" s="2"/>
    </row>
    <row r="40" spans="1:3" x14ac:dyDescent="0.25">
      <c r="A40" s="12" t="s">
        <v>25</v>
      </c>
    </row>
    <row r="41" spans="1:3" x14ac:dyDescent="0.25">
      <c r="A41" s="1" t="s">
        <v>49</v>
      </c>
    </row>
    <row r="42" spans="1:3" x14ac:dyDescent="0.25">
      <c r="A42" s="1" t="s">
        <v>50</v>
      </c>
    </row>
    <row r="43" spans="1:3" x14ac:dyDescent="0.25">
      <c r="A43" s="1" t="s">
        <v>51</v>
      </c>
    </row>
    <row r="44" spans="1:3" x14ac:dyDescent="0.25">
      <c r="A44" s="1" t="s">
        <v>26</v>
      </c>
    </row>
    <row r="45" spans="1:3" x14ac:dyDescent="0.25">
      <c r="A45" s="1" t="s">
        <v>38</v>
      </c>
    </row>
    <row r="46" spans="1:3" x14ac:dyDescent="0.25">
      <c r="A46" s="1" t="s">
        <v>53</v>
      </c>
    </row>
    <row r="47" spans="1:3" x14ac:dyDescent="0.25">
      <c r="A47" s="1" t="s">
        <v>40</v>
      </c>
    </row>
    <row r="48" spans="1:3" x14ac:dyDescent="0.25">
      <c r="A48" s="1" t="s">
        <v>41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topLeftCell="A14" workbookViewId="0">
      <selection activeCell="D34" sqref="D34"/>
    </sheetView>
  </sheetViews>
  <sheetFormatPr defaultColWidth="10.875" defaultRowHeight="15.75" x14ac:dyDescent="0.25"/>
  <cols>
    <col min="1" max="1" width="67" style="1" customWidth="1"/>
    <col min="2" max="3" width="10.875" style="1"/>
    <col min="4" max="4" width="91.625" style="1" bestFit="1" customWidth="1"/>
    <col min="5" max="5" width="41.625" style="1" customWidth="1"/>
    <col min="6" max="6" width="64.5" style="1" hidden="1" customWidth="1"/>
    <col min="7" max="7" width="41.625" style="1" hidden="1" customWidth="1"/>
    <col min="8" max="16384" width="10.875" style="1"/>
  </cols>
  <sheetData>
    <row r="1" spans="1:7" x14ac:dyDescent="0.25">
      <c r="A1" s="8" t="s">
        <v>37</v>
      </c>
    </row>
    <row r="3" spans="1:7" x14ac:dyDescent="0.25">
      <c r="A3" s="9" t="s">
        <v>27</v>
      </c>
    </row>
    <row r="4" spans="1:7" x14ac:dyDescent="0.25">
      <c r="A4" s="10" t="s">
        <v>36</v>
      </c>
    </row>
    <row r="5" spans="1:7" ht="31.5" x14ac:dyDescent="0.25">
      <c r="A5" s="10" t="s">
        <v>48</v>
      </c>
    </row>
    <row r="6" spans="1:7" x14ac:dyDescent="0.25">
      <c r="A6" s="2"/>
    </row>
    <row r="9" spans="1:7" ht="54.95" customHeight="1" x14ac:dyDescent="0.25">
      <c r="A9" s="5" t="s">
        <v>0</v>
      </c>
      <c r="B9" s="1" t="s">
        <v>18</v>
      </c>
      <c r="C9" s="2"/>
    </row>
    <row r="10" spans="1:7" x14ac:dyDescent="0.25">
      <c r="A10" s="6" t="s">
        <v>10</v>
      </c>
      <c r="C10" s="2"/>
      <c r="D10" s="1" t="s">
        <v>29</v>
      </c>
      <c r="E10" s="11">
        <f>(SUM(B11:B36)-SUM(SMALL(B11:B36,{1,2})))/((COUNT(B11:B36))-2)</f>
        <v>70</v>
      </c>
      <c r="F10" s="2" t="s">
        <v>42</v>
      </c>
      <c r="G10" s="2">
        <f>COUNTA(B11:B36)</f>
        <v>16</v>
      </c>
    </row>
    <row r="11" spans="1:7" x14ac:dyDescent="0.25">
      <c r="A11" s="1" t="s">
        <v>1</v>
      </c>
      <c r="B11" s="4">
        <v>70</v>
      </c>
      <c r="C11" s="2"/>
      <c r="F11" s="1" t="s">
        <v>43</v>
      </c>
      <c r="G11" s="1">
        <f>24-G10</f>
        <v>8</v>
      </c>
    </row>
    <row r="12" spans="1:7" x14ac:dyDescent="0.25">
      <c r="A12" s="1" t="s">
        <v>2</v>
      </c>
      <c r="B12" s="4">
        <v>70</v>
      </c>
      <c r="C12" s="2"/>
      <c r="D12" s="1" t="s">
        <v>32</v>
      </c>
      <c r="E12" s="11">
        <f>(((SUM(B11:B36)-SUM(SMALL(B11:B36,{1,2}))+G14)/(COUNT(B11:B36)-2+(G11-2)))*0.66)+(G12*0.34)</f>
        <v>72.690000000000012</v>
      </c>
      <c r="F12" s="1" t="s">
        <v>44</v>
      </c>
      <c r="G12" s="1">
        <v>75</v>
      </c>
    </row>
    <row r="13" spans="1:7" x14ac:dyDescent="0.25">
      <c r="A13" s="1" t="s">
        <v>3</v>
      </c>
      <c r="B13" s="4">
        <v>70</v>
      </c>
      <c r="C13" s="2"/>
      <c r="D13" s="1" t="s">
        <v>33</v>
      </c>
      <c r="E13" s="11">
        <f>(((SUM(B11:B36)-SUM(SMALL(B11:B36,{1,2}))+G14)/(COUNT(B11:B36)-2+(G11-2)))*0.66)+(G13*0.34)</f>
        <v>76.09</v>
      </c>
      <c r="F13" s="1" t="s">
        <v>45</v>
      </c>
      <c r="G13" s="1">
        <v>85</v>
      </c>
    </row>
    <row r="14" spans="1:7" x14ac:dyDescent="0.25">
      <c r="A14" s="1" t="s">
        <v>4</v>
      </c>
      <c r="B14" s="4">
        <v>70</v>
      </c>
      <c r="C14" s="2"/>
      <c r="F14" s="1" t="s">
        <v>46</v>
      </c>
      <c r="G14" s="1">
        <f>(G11-2)*75</f>
        <v>450</v>
      </c>
    </row>
    <row r="15" spans="1:7" x14ac:dyDescent="0.25">
      <c r="A15" s="1" t="s">
        <v>5</v>
      </c>
      <c r="B15" s="4">
        <v>70</v>
      </c>
      <c r="C15" s="2"/>
      <c r="D15" s="1" t="s">
        <v>34</v>
      </c>
      <c r="E15" s="11">
        <f>(((SUM(B11:B36)-SUM(SMALL(B11:B36,{1,2}))+G15)/(COUNT(B11:B36)-2+(G11-2)))*0.66)+(G12*0.34)</f>
        <v>73.680000000000007</v>
      </c>
      <c r="F15" s="1" t="s">
        <v>47</v>
      </c>
      <c r="G15" s="1">
        <f>((G11-2)/2*75)+((G11-2)/2*85)</f>
        <v>480</v>
      </c>
    </row>
    <row r="16" spans="1:7" x14ac:dyDescent="0.25">
      <c r="A16" s="1" t="s">
        <v>6</v>
      </c>
      <c r="B16" s="4">
        <v>70</v>
      </c>
      <c r="C16" s="2"/>
      <c r="D16" s="1" t="s">
        <v>35</v>
      </c>
      <c r="E16" s="11">
        <f>(((SUM(B11:B36)-SUM(SMALL(B11:B36,{1,2}))+G15)/(COUNT(B11:B36)-2+(G11-2)))*0.66)+(G13*0.34)</f>
        <v>77.08</v>
      </c>
    </row>
    <row r="17" spans="1:3" x14ac:dyDescent="0.25">
      <c r="A17" s="1" t="s">
        <v>7</v>
      </c>
      <c r="B17" s="4">
        <v>70</v>
      </c>
      <c r="C17" s="2"/>
    </row>
    <row r="18" spans="1:3" x14ac:dyDescent="0.25">
      <c r="A18" s="1" t="s">
        <v>28</v>
      </c>
      <c r="B18" s="4">
        <v>70</v>
      </c>
      <c r="C18" s="2"/>
    </row>
    <row r="19" spans="1:3" x14ac:dyDescent="0.25">
      <c r="B19" s="4"/>
      <c r="C19" s="2"/>
    </row>
    <row r="20" spans="1:3" x14ac:dyDescent="0.25">
      <c r="A20" s="7" t="s">
        <v>11</v>
      </c>
      <c r="B20" s="4"/>
      <c r="C20" s="2"/>
    </row>
    <row r="21" spans="1:3" x14ac:dyDescent="0.25">
      <c r="A21" s="1" t="s">
        <v>8</v>
      </c>
      <c r="B21" s="4">
        <v>70</v>
      </c>
      <c r="C21" s="2"/>
    </row>
    <row r="22" spans="1:3" x14ac:dyDescent="0.25">
      <c r="A22" s="1" t="s">
        <v>9</v>
      </c>
      <c r="B22" s="4">
        <v>70</v>
      </c>
      <c r="C22" s="2"/>
    </row>
    <row r="23" spans="1:3" x14ac:dyDescent="0.25">
      <c r="A23" s="1" t="s">
        <v>12</v>
      </c>
      <c r="B23" s="4">
        <v>70</v>
      </c>
      <c r="C23" s="2"/>
    </row>
    <row r="24" spans="1:3" x14ac:dyDescent="0.25">
      <c r="A24" s="1" t="s">
        <v>13</v>
      </c>
      <c r="B24" s="4">
        <v>70</v>
      </c>
      <c r="C24" s="2"/>
    </row>
    <row r="25" spans="1:3" x14ac:dyDescent="0.25">
      <c r="A25" s="1" t="s">
        <v>14</v>
      </c>
      <c r="B25" s="4"/>
      <c r="C25" s="2"/>
    </row>
    <row r="26" spans="1:3" x14ac:dyDescent="0.25">
      <c r="A26" s="1" t="s">
        <v>15</v>
      </c>
      <c r="B26" s="4"/>
      <c r="C26" s="2"/>
    </row>
    <row r="27" spans="1:3" x14ac:dyDescent="0.25">
      <c r="A27" s="1" t="s">
        <v>16</v>
      </c>
      <c r="B27" s="4"/>
      <c r="C27" s="2"/>
    </row>
    <row r="28" spans="1:3" x14ac:dyDescent="0.25">
      <c r="A28" s="1" t="s">
        <v>17</v>
      </c>
      <c r="B28" s="4"/>
      <c r="C28" s="2"/>
    </row>
    <row r="29" spans="1:3" x14ac:dyDescent="0.25">
      <c r="B29" s="4"/>
      <c r="C29" s="2"/>
    </row>
    <row r="30" spans="1:3" x14ac:dyDescent="0.25">
      <c r="A30" s="5" t="s">
        <v>19</v>
      </c>
      <c r="B30" s="4"/>
      <c r="C30" s="2"/>
    </row>
    <row r="31" spans="1:3" x14ac:dyDescent="0.25">
      <c r="A31" s="1" t="s">
        <v>20</v>
      </c>
      <c r="B31" s="4">
        <v>70</v>
      </c>
      <c r="C31" s="2"/>
    </row>
    <row r="32" spans="1:3" x14ac:dyDescent="0.25">
      <c r="A32" s="1" t="s">
        <v>21</v>
      </c>
      <c r="B32" s="4">
        <v>70</v>
      </c>
      <c r="C32" s="2"/>
    </row>
    <row r="33" spans="1:3" x14ac:dyDescent="0.25">
      <c r="A33" s="1" t="s">
        <v>22</v>
      </c>
      <c r="B33" s="4">
        <v>70</v>
      </c>
      <c r="C33" s="2"/>
    </row>
    <row r="34" spans="1:3" x14ac:dyDescent="0.25">
      <c r="A34" s="1" t="s">
        <v>23</v>
      </c>
      <c r="B34" s="4">
        <v>70</v>
      </c>
      <c r="C34" s="2"/>
    </row>
    <row r="35" spans="1:3" x14ac:dyDescent="0.25">
      <c r="A35" s="1" t="s">
        <v>24</v>
      </c>
      <c r="B35" s="4"/>
      <c r="C35" s="2"/>
    </row>
    <row r="36" spans="1:3" x14ac:dyDescent="0.25">
      <c r="A36" s="3" t="s">
        <v>52</v>
      </c>
      <c r="B36" s="4"/>
      <c r="C36" s="2"/>
    </row>
    <row r="37" spans="1:3" x14ac:dyDescent="0.25">
      <c r="A37" s="3" t="s">
        <v>30</v>
      </c>
      <c r="B37" s="3"/>
      <c r="C37" s="2"/>
    </row>
    <row r="38" spans="1:3" x14ac:dyDescent="0.25">
      <c r="A38" s="3" t="s">
        <v>31</v>
      </c>
      <c r="B38" s="3"/>
      <c r="C38" s="2"/>
    </row>
    <row r="40" spans="1:3" x14ac:dyDescent="0.25">
      <c r="A40" s="12" t="s">
        <v>25</v>
      </c>
    </row>
    <row r="41" spans="1:3" x14ac:dyDescent="0.25">
      <c r="A41" s="1" t="s">
        <v>49</v>
      </c>
    </row>
    <row r="42" spans="1:3" x14ac:dyDescent="0.25">
      <c r="A42" s="1" t="s">
        <v>50</v>
      </c>
    </row>
    <row r="43" spans="1:3" x14ac:dyDescent="0.25">
      <c r="A43" s="1" t="s">
        <v>51</v>
      </c>
    </row>
    <row r="44" spans="1:3" x14ac:dyDescent="0.25">
      <c r="A44" s="1" t="s">
        <v>26</v>
      </c>
    </row>
    <row r="45" spans="1:3" x14ac:dyDescent="0.25">
      <c r="A45" s="1" t="s">
        <v>38</v>
      </c>
    </row>
    <row r="46" spans="1:3" x14ac:dyDescent="0.25">
      <c r="A46" s="1" t="s">
        <v>39</v>
      </c>
    </row>
    <row r="47" spans="1:3" x14ac:dyDescent="0.25">
      <c r="A47" s="1" t="s">
        <v>40</v>
      </c>
    </row>
    <row r="48" spans="1:3" x14ac:dyDescent="0.25">
      <c r="A48" s="1" t="s">
        <v>41</v>
      </c>
    </row>
  </sheetData>
  <sheetProtection sheet="1" objects="1" scenario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Ready Reckoner</vt:lpstr>
      <vt:lpstr>Worked 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Kozlina</dc:creator>
  <cp:keywords/>
  <dc:description/>
  <cp:lastModifiedBy>Reviewer</cp:lastModifiedBy>
  <dcterms:created xsi:type="dcterms:W3CDTF">2018-01-22T04:14:21Z</dcterms:created>
  <dcterms:modified xsi:type="dcterms:W3CDTF">2021-10-18T23:26:17Z</dcterms:modified>
  <cp:category/>
</cp:coreProperties>
</file>