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10" windowWidth="28380" windowHeight="12720"/>
  </bookViews>
  <sheets>
    <sheet name="Sheet1" sheetId="5" r:id="rId1"/>
    <sheet name="Sheet2" sheetId="2" r:id="rId2"/>
    <sheet name="Sheet3" sheetId="3" r:id="rId3"/>
  </sheets>
  <definedNames>
    <definedName name="_xlnm.Print_Area" localSheetId="0">Sheet1!$D$2:$G$37</definedName>
  </definedNames>
  <calcPr calcId="145621"/>
</workbook>
</file>

<file path=xl/calcChain.xml><?xml version="1.0" encoding="utf-8"?>
<calcChain xmlns="http://schemas.openxmlformats.org/spreadsheetml/2006/main">
  <c r="G31" i="5" l="1"/>
  <c r="G26" i="5" s="1"/>
  <c r="G24" i="5"/>
  <c r="G20" i="5"/>
  <c r="G22" i="5" s="1"/>
  <c r="G28" i="5" l="1"/>
  <c r="G33" i="5" s="1"/>
</calcChain>
</file>

<file path=xl/sharedStrings.xml><?xml version="1.0" encoding="utf-8"?>
<sst xmlns="http://schemas.openxmlformats.org/spreadsheetml/2006/main" count="19" uniqueCount="19">
  <si>
    <t>(e.g. 3 years X 4 quarters = 12)</t>
  </si>
  <si>
    <t>Sum of Lease Payments</t>
  </si>
  <si>
    <t>Payments in Advance</t>
  </si>
  <si>
    <t>Discount Rate (Annual)</t>
  </si>
  <si>
    <t>Total Purchase Price ($)</t>
  </si>
  <si>
    <t>Quarterly Lease Payment ($)</t>
  </si>
  <si>
    <t xml:space="preserve">PV of Lease Payments </t>
  </si>
  <si>
    <t>Initial Interim Payment</t>
  </si>
  <si>
    <t>Number of Days Until First Payment</t>
  </si>
  <si>
    <t>Period Discount Rate</t>
  </si>
  <si>
    <t>PV of Lease Payments + Interim Payment</t>
  </si>
  <si>
    <t>Days/ Year</t>
  </si>
  <si>
    <t>Best Financing Option is to:</t>
  </si>
  <si>
    <t>Total Number of Quarterly  Payments</t>
  </si>
  <si>
    <t>Financing Option Calculator - Lease vs. Buy</t>
  </si>
  <si>
    <t>Discount Rate (Quarterly)</t>
  </si>
  <si>
    <t>Users of the model only need to complete the blue highlighted areas below. The model assumes lease payments in advance.</t>
  </si>
  <si>
    <t xml:space="preserve">This model provides guidance on whether financially, it is better to buy or lease equipment. </t>
  </si>
  <si>
    <t>For further advice on use of the model and/or financial evaluations needed, kindly contact Jerry Koleth, Manager, Corporate Finance.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</si>
</sst>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.00000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right" vertical="center" indent="9"/>
    </xf>
    <xf numFmtId="0" fontId="2" fillId="0" borderId="0" xfId="0" applyFont="1" applyAlignment="1">
      <alignment horizontal="right" vertical="center" indent="2"/>
    </xf>
    <xf numFmtId="3" fontId="0" fillId="0" borderId="0" xfId="0" applyNumberFormat="1" applyFont="1" applyAlignment="1">
      <alignment horizontal="right" vertical="center" indent="2"/>
    </xf>
    <xf numFmtId="164" fontId="0" fillId="0" borderId="0" xfId="0" applyNumberFormat="1" applyFont="1" applyAlignment="1">
      <alignment horizontal="right" vertical="center" indent="2"/>
    </xf>
    <xf numFmtId="0" fontId="4" fillId="0" borderId="0" xfId="0" applyFont="1" applyFill="1" applyBorder="1" applyAlignment="1">
      <alignment horizontal="right" vertical="center" indent="2"/>
    </xf>
    <xf numFmtId="10" fontId="0" fillId="0" borderId="0" xfId="1" applyNumberFormat="1" applyFont="1" applyAlignment="1">
      <alignment horizontal="right" indent="1"/>
    </xf>
    <xf numFmtId="10" fontId="0" fillId="0" borderId="0" xfId="0" applyNumberFormat="1" applyFont="1" applyAlignment="1">
      <alignment horizontal="right" vertical="center" indent="2"/>
    </xf>
    <xf numFmtId="10" fontId="0" fillId="0" borderId="0" xfId="1" applyNumberFormat="1" applyFont="1" applyAlignment="1">
      <alignment horizontal="right" vertical="center" indent="2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right" indent="1"/>
    </xf>
    <xf numFmtId="0" fontId="8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top"/>
    </xf>
    <xf numFmtId="10" fontId="0" fillId="0" borderId="0" xfId="0" applyNumberFormat="1"/>
    <xf numFmtId="166" fontId="0" fillId="0" borderId="0" xfId="1" applyNumberFormat="1" applyFont="1"/>
    <xf numFmtId="3" fontId="2" fillId="3" borderId="1" xfId="0" applyNumberFormat="1" applyFont="1" applyFill="1" applyBorder="1" applyAlignment="1" applyProtection="1">
      <alignment horizontal="right" vertical="center" indent="2"/>
      <protection locked="0"/>
    </xf>
    <xf numFmtId="0" fontId="2" fillId="3" borderId="1" xfId="0" applyFont="1" applyFill="1" applyBorder="1" applyAlignment="1" applyProtection="1">
      <alignment horizontal="right" vertical="center" indent="2"/>
      <protection locked="0"/>
    </xf>
    <xf numFmtId="0" fontId="4" fillId="2" borderId="1" xfId="0" applyFont="1" applyFill="1" applyBorder="1" applyAlignment="1" applyProtection="1">
      <alignment horizontal="right" vertical="center" indent="2"/>
      <protection locked="0"/>
    </xf>
    <xf numFmtId="0" fontId="2" fillId="0" borderId="0" xfId="0" applyFont="1" applyAlignment="1" applyProtection="1">
      <alignment horizontal="right" vertical="center" indent="2"/>
    </xf>
    <xf numFmtId="0" fontId="3" fillId="0" borderId="0" xfId="0" applyFont="1" applyFill="1" applyBorder="1" applyAlignment="1" applyProtection="1">
      <alignment horizontal="right" vertical="center" indent="2"/>
    </xf>
    <xf numFmtId="0" fontId="10" fillId="4" borderId="0" xfId="0" applyFont="1" applyFill="1"/>
    <xf numFmtId="0" fontId="10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 indent="9"/>
    </xf>
    <xf numFmtId="0" fontId="0" fillId="4" borderId="0" xfId="0" applyFill="1"/>
    <xf numFmtId="0" fontId="6" fillId="4" borderId="0" xfId="0" applyFont="1" applyFill="1" applyAlignment="1">
      <alignment vertical="center"/>
    </xf>
    <xf numFmtId="0" fontId="6" fillId="4" borderId="0" xfId="0" applyFont="1" applyFill="1"/>
    <xf numFmtId="0" fontId="6" fillId="4" borderId="0" xfId="0" applyFont="1" applyFill="1" applyAlignment="1">
      <alignment horizontal="right" vertical="center" indent="2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showGridLines="0" tabSelected="1" zoomScale="75" zoomScaleNormal="75" workbookViewId="0">
      <selection activeCell="G10" sqref="G10"/>
    </sheetView>
  </sheetViews>
  <sheetFormatPr defaultRowHeight="15" outlineLevelRow="1" x14ac:dyDescent="0.25"/>
  <cols>
    <col min="4" max="4" width="9.140625" style="9"/>
    <col min="6" max="6" width="25.85546875" customWidth="1"/>
    <col min="7" max="7" width="19.140625" style="1" customWidth="1"/>
    <col min="10" max="10" width="23.140625" bestFit="1" customWidth="1"/>
  </cols>
  <sheetData>
    <row r="2" spans="1:11" ht="21" x14ac:dyDescent="0.35">
      <c r="D2" s="29" t="s">
        <v>14</v>
      </c>
      <c r="E2" s="29"/>
      <c r="F2" s="29"/>
      <c r="G2" s="29"/>
    </row>
    <row r="3" spans="1:11" ht="21" x14ac:dyDescent="0.35">
      <c r="D3" s="28"/>
      <c r="E3" s="28"/>
      <c r="F3" s="28"/>
      <c r="G3" s="28"/>
    </row>
    <row r="4" spans="1:11" ht="21.75" customHeight="1" x14ac:dyDescent="0.25">
      <c r="A4" s="21" t="s">
        <v>17</v>
      </c>
      <c r="B4" s="21"/>
      <c r="C4" s="21"/>
      <c r="D4" s="22"/>
      <c r="E4" s="21"/>
      <c r="F4" s="21"/>
      <c r="G4" s="23"/>
      <c r="H4" s="21"/>
      <c r="I4" s="21"/>
      <c r="J4" s="24"/>
      <c r="K4" s="24"/>
    </row>
    <row r="5" spans="1:11" ht="21.75" customHeight="1" x14ac:dyDescent="0.25">
      <c r="A5" s="21" t="s">
        <v>16</v>
      </c>
      <c r="B5" s="21"/>
      <c r="C5" s="21"/>
      <c r="D5" s="22"/>
      <c r="E5" s="21"/>
      <c r="F5" s="21"/>
      <c r="G5" s="23"/>
      <c r="H5" s="21"/>
      <c r="I5" s="21"/>
      <c r="J5" s="24"/>
      <c r="K5" s="24"/>
    </row>
    <row r="6" spans="1:11" ht="21.75" customHeight="1" x14ac:dyDescent="0.25">
      <c r="A6" s="21" t="s">
        <v>18</v>
      </c>
      <c r="B6" s="21"/>
      <c r="C6" s="21"/>
      <c r="D6" s="22"/>
      <c r="E6" s="21"/>
      <c r="F6" s="21"/>
      <c r="G6" s="23"/>
      <c r="H6" s="21"/>
      <c r="I6" s="21"/>
      <c r="J6" s="24"/>
      <c r="K6" s="24"/>
    </row>
    <row r="8" spans="1:11" x14ac:dyDescent="0.25">
      <c r="D8" s="11" t="s">
        <v>2</v>
      </c>
    </row>
    <row r="10" spans="1:11" ht="21.75" customHeight="1" x14ac:dyDescent="0.25">
      <c r="D10" s="9" t="s">
        <v>4</v>
      </c>
      <c r="G10" s="16"/>
    </row>
    <row r="11" spans="1:11" ht="21.75" customHeight="1" x14ac:dyDescent="0.25">
      <c r="G11" s="19"/>
    </row>
    <row r="12" spans="1:11" ht="21.75" customHeight="1" x14ac:dyDescent="0.25">
      <c r="D12" s="9" t="s">
        <v>5</v>
      </c>
      <c r="G12" s="16"/>
    </row>
    <row r="13" spans="1:11" ht="21.75" customHeight="1" x14ac:dyDescent="0.25">
      <c r="G13" s="19"/>
    </row>
    <row r="14" spans="1:11" ht="21.75" customHeight="1" x14ac:dyDescent="0.25">
      <c r="D14" s="9" t="s">
        <v>13</v>
      </c>
      <c r="G14" s="17"/>
    </row>
    <row r="15" spans="1:11" ht="21.75" customHeight="1" x14ac:dyDescent="0.25">
      <c r="D15" s="13" t="s">
        <v>0</v>
      </c>
      <c r="G15" s="19"/>
    </row>
    <row r="16" spans="1:11" ht="21.75" customHeight="1" x14ac:dyDescent="0.25">
      <c r="D16" s="9" t="s">
        <v>7</v>
      </c>
      <c r="G16" s="17"/>
    </row>
    <row r="17" spans="4:10" ht="21.75" customHeight="1" x14ac:dyDescent="0.25">
      <c r="G17" s="20"/>
    </row>
    <row r="18" spans="4:10" ht="21.75" customHeight="1" x14ac:dyDescent="0.25">
      <c r="D18" s="9" t="s">
        <v>8</v>
      </c>
      <c r="G18" s="18"/>
      <c r="I18" s="14"/>
      <c r="J18" s="15"/>
    </row>
    <row r="19" spans="4:10" x14ac:dyDescent="0.25">
      <c r="G19" s="5"/>
    </row>
    <row r="20" spans="4:10" ht="15" hidden="1" customHeight="1" outlineLevel="1" x14ac:dyDescent="0.25">
      <c r="D20" s="9" t="s">
        <v>11</v>
      </c>
      <c r="G20" s="10">
        <f>G18/365</f>
        <v>0</v>
      </c>
    </row>
    <row r="21" spans="4:10" ht="15" hidden="1" customHeight="1" outlineLevel="1" x14ac:dyDescent="0.25">
      <c r="G21" s="5"/>
    </row>
    <row r="22" spans="4:10" ht="15" hidden="1" customHeight="1" outlineLevel="1" x14ac:dyDescent="0.25">
      <c r="D22" s="9" t="s">
        <v>9</v>
      </c>
      <c r="G22" s="6">
        <f>((1+G30)^G20)-1</f>
        <v>0</v>
      </c>
    </row>
    <row r="23" spans="4:10" ht="15" hidden="1" customHeight="1" outlineLevel="1" x14ac:dyDescent="0.25">
      <c r="G23" s="2"/>
    </row>
    <row r="24" spans="4:10" ht="15" hidden="1" customHeight="1" outlineLevel="1" x14ac:dyDescent="0.25">
      <c r="D24" s="9" t="s">
        <v>1</v>
      </c>
      <c r="G24" s="3">
        <f>G12*G14</f>
        <v>0</v>
      </c>
    </row>
    <row r="25" spans="4:10" ht="15" hidden="1" customHeight="1" outlineLevel="1" x14ac:dyDescent="0.25">
      <c r="G25" s="2"/>
    </row>
    <row r="26" spans="4:10" ht="15" hidden="1" customHeight="1" outlineLevel="1" x14ac:dyDescent="0.25">
      <c r="D26" s="9" t="s">
        <v>6</v>
      </c>
      <c r="G26" s="4">
        <f>PV(G31,G14,-G12,,1)</f>
        <v>0</v>
      </c>
    </row>
    <row r="27" spans="4:10" ht="15" hidden="1" customHeight="1" outlineLevel="1" x14ac:dyDescent="0.25"/>
    <row r="28" spans="4:10" ht="15" hidden="1" customHeight="1" outlineLevel="1" x14ac:dyDescent="0.25">
      <c r="D28" s="9" t="s">
        <v>10</v>
      </c>
      <c r="G28" s="4">
        <f>G16+((G26/(1+G22)))</f>
        <v>0</v>
      </c>
      <c r="I28" s="9"/>
      <c r="J28" s="9"/>
    </row>
    <row r="29" spans="4:10" ht="15" hidden="1" customHeight="1" outlineLevel="1" x14ac:dyDescent="0.25">
      <c r="G29" s="2"/>
    </row>
    <row r="30" spans="4:10" ht="15" hidden="1" customHeight="1" outlineLevel="1" x14ac:dyDescent="0.25">
      <c r="D30" s="9" t="s">
        <v>3</v>
      </c>
      <c r="G30" s="7">
        <v>0.08</v>
      </c>
    </row>
    <row r="31" spans="4:10" ht="15" hidden="1" customHeight="1" outlineLevel="1" x14ac:dyDescent="0.25">
      <c r="D31" s="9" t="s">
        <v>15</v>
      </c>
      <c r="G31" s="8">
        <f>((1+G30)^0.25)-1</f>
        <v>1.9426546908273501E-2</v>
      </c>
    </row>
    <row r="32" spans="4:10" ht="15" hidden="1" customHeight="1" x14ac:dyDescent="0.25">
      <c r="G32" s="2"/>
    </row>
    <row r="33" spans="4:7" ht="21.75" customHeight="1" x14ac:dyDescent="0.35">
      <c r="D33" s="25" t="s">
        <v>12</v>
      </c>
      <c r="E33" s="26"/>
      <c r="F33" s="26"/>
      <c r="G33" s="27" t="str">
        <f>IF(G28&gt;G10,"Buy","Lease")</f>
        <v>Lease</v>
      </c>
    </row>
    <row r="36" spans="4:7" x14ac:dyDescent="0.25">
      <c r="D36" s="12"/>
    </row>
    <row r="38" spans="4:7" x14ac:dyDescent="0.25">
      <c r="G38" s="7"/>
    </row>
  </sheetData>
  <sheetProtection password="8856" sheet="1" objects="1" scenarios="1" selectLockedCells="1"/>
  <mergeCells count="1">
    <mergeCell ref="D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University of Western Sydney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30030064</dc:creator>
  <cp:lastModifiedBy>Jerry Koleth</cp:lastModifiedBy>
  <cp:lastPrinted>2013-03-20T01:06:53Z</cp:lastPrinted>
  <dcterms:created xsi:type="dcterms:W3CDTF">2012-03-15T05:36:34Z</dcterms:created>
  <dcterms:modified xsi:type="dcterms:W3CDTF">2015-03-17T04:12:26Z</dcterms:modified>
</cp:coreProperties>
</file>